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" i="1" l="1"/>
  <c r="B15" i="1"/>
  <c r="B7" i="1"/>
  <c r="F7" i="1"/>
  <c r="G23" i="1" l="1"/>
  <c r="F23" i="1"/>
  <c r="G22" i="1"/>
  <c r="F22" i="1"/>
  <c r="G21" i="1"/>
  <c r="F21" i="1"/>
  <c r="G19" i="1"/>
  <c r="F19" i="1"/>
  <c r="G17" i="1"/>
  <c r="F17" i="1"/>
  <c r="G16" i="1"/>
  <c r="F16" i="1"/>
  <c r="G15" i="1"/>
  <c r="F15" i="1"/>
  <c r="G13" i="1"/>
  <c r="G12" i="1"/>
  <c r="G10" i="1"/>
  <c r="G9" i="1"/>
  <c r="G7" i="1"/>
  <c r="F9" i="1"/>
  <c r="F10" i="1"/>
  <c r="F12" i="1"/>
  <c r="F13" i="1"/>
  <c r="E19" i="1"/>
  <c r="E13" i="1" l="1"/>
  <c r="E23" i="1"/>
  <c r="C24" i="1"/>
  <c r="D19" i="1"/>
  <c r="C19" i="1"/>
  <c r="C15" i="1"/>
  <c r="D15" i="1"/>
  <c r="E15" i="1"/>
  <c r="C7" i="1"/>
  <c r="D7" i="1"/>
  <c r="E7" i="1"/>
  <c r="E24" i="1" l="1"/>
</calcChain>
</file>

<file path=xl/sharedStrings.xml><?xml version="1.0" encoding="utf-8"?>
<sst xmlns="http://schemas.openxmlformats.org/spreadsheetml/2006/main" count="31" uniqueCount="26">
  <si>
    <t>Наименование услуги, потребители</t>
  </si>
  <si>
    <t>Предусмотрено в утв. тар сметах на первое полугодие 2022 г</t>
  </si>
  <si>
    <t>Фактическое исполнение за первое полугодие  2022 год</t>
  </si>
  <si>
    <t xml:space="preserve">Отклонения </t>
  </si>
  <si>
    <t>Объем,</t>
  </si>
  <si>
    <r>
      <t xml:space="preserve"> тыс.м</t>
    </r>
    <r>
      <rPr>
        <vertAlign val="superscript"/>
        <sz val="14"/>
        <color rgb="FF000000"/>
        <rFont val="Times New Roman"/>
        <family val="1"/>
        <charset val="204"/>
      </rPr>
      <t>з</t>
    </r>
  </si>
  <si>
    <t>Доход,</t>
  </si>
  <si>
    <t xml:space="preserve"> млн.тенге</t>
  </si>
  <si>
    <t>Доход, млн..тенге</t>
  </si>
  <si>
    <t>%</t>
  </si>
  <si>
    <t xml:space="preserve">Доход, </t>
  </si>
  <si>
    <t xml:space="preserve">Подача питьевой воды </t>
  </si>
  <si>
    <t>в том числе по группам:</t>
  </si>
  <si>
    <t>Физические лица, имеющие  ИПУ воды</t>
  </si>
  <si>
    <t xml:space="preserve">Физические лица, не имеющие </t>
  </si>
  <si>
    <t>индивидуальных приборов учета воды</t>
  </si>
  <si>
    <t>Бюджетные организации</t>
  </si>
  <si>
    <t>Прочие потребители</t>
  </si>
  <si>
    <t>Подача технической воды</t>
  </si>
  <si>
    <t>на нужды населения</t>
  </si>
  <si>
    <t>на производственные нужды</t>
  </si>
  <si>
    <t>Отвод и очистка сточных вод</t>
  </si>
  <si>
    <t>Физические лица</t>
  </si>
  <si>
    <t xml:space="preserve">Прочие потребители </t>
  </si>
  <si>
    <t>ВСЕГО</t>
  </si>
  <si>
    <t>Информация по объемам потребления за 1-ое полугодие 2022 по ТОО «Павлодар-Водоканал»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</si>
</sst>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р_._-;\-* #,##0.00\ _р_._-;_-* &quot;-&quot;??\ _р_._-;_-@_-"/>
    <numFmt numFmtId="164" formatCode="_-* #,##0.0\ _р_._-;\-* #,##0.0\ _р_._-;_-* &quot;-&quot;??\ _р_._-;_-@_-"/>
    <numFmt numFmtId="165" formatCode="_-* #,##0\ _р_._-;\-* #,##0\ _р_._-;_-* &quot;-&quot;??\ _р_._-;_-@_-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Arial Blac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5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164" fontId="5" fillId="2" borderId="1" xfId="1" applyNumberFormat="1" applyFont="1" applyFill="1" applyBorder="1" applyAlignment="1">
      <alignment horizontal="center" vertical="center" wrapText="1" readingOrder="1"/>
    </xf>
    <xf numFmtId="43" fontId="5" fillId="2" borderId="1" xfId="1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left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1" fontId="5" fillId="2" borderId="1" xfId="0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left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165" fontId="5" fillId="2" borderId="2" xfId="1" applyNumberFormat="1" applyFont="1" applyFill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left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165" fontId="5" fillId="2" borderId="4" xfId="1" applyNumberFormat="1" applyFont="1" applyFill="1" applyBorder="1" applyAlignment="1">
      <alignment horizontal="center" vertical="center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left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1" fontId="5" fillId="5" borderId="1" xfId="0" applyNumberFormat="1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wrapText="1" readingOrder="1"/>
    </xf>
    <xf numFmtId="43" fontId="5" fillId="5" borderId="1" xfId="1" applyFont="1" applyFill="1" applyBorder="1" applyAlignment="1">
      <alignment horizontal="center" vertical="center" wrapText="1" readingOrder="1"/>
    </xf>
    <xf numFmtId="165" fontId="3" fillId="5" borderId="1" xfId="1" applyNumberFormat="1" applyFont="1" applyFill="1" applyBorder="1" applyAlignment="1">
      <alignment vertical="center" wrapText="1" readingOrder="1"/>
    </xf>
    <xf numFmtId="164" fontId="3" fillId="5" borderId="1" xfId="1" applyNumberFormat="1" applyFont="1" applyFill="1" applyBorder="1" applyAlignment="1">
      <alignment vertical="center" wrapText="1" readingOrder="1"/>
    </xf>
    <xf numFmtId="0" fontId="5" fillId="6" borderId="1" xfId="0" applyFont="1" applyFill="1" applyBorder="1" applyAlignment="1">
      <alignment horizontal="center" wrapText="1" readingOrder="1"/>
    </xf>
    <xf numFmtId="43" fontId="5" fillId="6" borderId="1" xfId="1" applyFont="1" applyFill="1" applyBorder="1" applyAlignment="1">
      <alignment horizontal="center" vertical="center" wrapText="1" readingOrder="1"/>
    </xf>
    <xf numFmtId="166" fontId="5" fillId="6" borderId="1" xfId="0" applyNumberFormat="1" applyFont="1" applyFill="1" applyBorder="1" applyAlignment="1">
      <alignment horizontal="center" vertical="center" wrapText="1" readingOrder="1"/>
    </xf>
    <xf numFmtId="0" fontId="3" fillId="6" borderId="9" xfId="0" applyFont="1" applyFill="1" applyBorder="1" applyAlignment="1">
      <alignment horizontal="center" wrapText="1" readingOrder="1"/>
    </xf>
    <xf numFmtId="0" fontId="3" fillId="6" borderId="11" xfId="0" applyFont="1" applyFill="1" applyBorder="1" applyAlignment="1">
      <alignment horizontal="center" wrapText="1" readingOrder="1"/>
    </xf>
    <xf numFmtId="0" fontId="3" fillId="6" borderId="10" xfId="0" applyFont="1" applyFill="1" applyBorder="1" applyAlignment="1">
      <alignment horizontal="center" wrapText="1" readingOrder="1"/>
    </xf>
    <xf numFmtId="0" fontId="3" fillId="6" borderId="1" xfId="0" applyFont="1" applyFill="1" applyBorder="1" applyAlignment="1">
      <alignment horizontal="left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4" fontId="3" fillId="6" borderId="1" xfId="0" applyNumberFormat="1" applyFont="1" applyFill="1" applyBorder="1" applyAlignment="1">
      <alignment horizontal="center" vertical="center" wrapText="1" readingOrder="1"/>
    </xf>
    <xf numFmtId="164" fontId="5" fillId="6" borderId="1" xfId="1" applyNumberFormat="1" applyFont="1" applyFill="1" applyBorder="1" applyAlignment="1">
      <alignment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5" zoomScaleNormal="75" workbookViewId="0">
      <selection activeCell="H9" sqref="H9"/>
    </sheetView>
  </sheetViews>
  <sheetFormatPr defaultRowHeight="15" x14ac:dyDescent="0.25"/>
  <cols>
    <col min="1" max="1" width="47.42578125" customWidth="1"/>
    <col min="2" max="2" width="21.7109375" customWidth="1"/>
    <col min="3" max="3" width="17.42578125" customWidth="1"/>
    <col min="4" max="4" width="18.85546875" customWidth="1"/>
    <col min="5" max="5" width="15" bestFit="1" customWidth="1"/>
    <col min="6" max="6" width="11.7109375" customWidth="1"/>
    <col min="7" max="7" width="12.85546875" bestFit="1" customWidth="1"/>
  </cols>
  <sheetData>
    <row r="1" spans="1:7" ht="25.5" thickBot="1" x14ac:dyDescent="0.55000000000000004">
      <c r="A1" s="3" t="s">
        <v>25</v>
      </c>
    </row>
    <row r="2" spans="1:7" x14ac:dyDescent="0.25">
      <c r="A2" s="40" t="s">
        <v>0</v>
      </c>
      <c r="B2" s="41" t="s">
        <v>1</v>
      </c>
      <c r="C2" s="42"/>
      <c r="D2" s="41" t="s">
        <v>2</v>
      </c>
      <c r="E2" s="42"/>
      <c r="F2" s="41" t="s">
        <v>3</v>
      </c>
      <c r="G2" s="42"/>
    </row>
    <row r="3" spans="1:7" ht="42" customHeight="1" thickBot="1" x14ac:dyDescent="0.3">
      <c r="A3" s="43"/>
      <c r="B3" s="44"/>
      <c r="C3" s="45"/>
      <c r="D3" s="44"/>
      <c r="E3" s="45"/>
      <c r="F3" s="44"/>
      <c r="G3" s="45"/>
    </row>
    <row r="4" spans="1:7" ht="19.5" thickBot="1" x14ac:dyDescent="0.3">
      <c r="A4" s="43"/>
      <c r="B4" s="46" t="s">
        <v>4</v>
      </c>
      <c r="C4" s="46" t="s">
        <v>6</v>
      </c>
      <c r="D4" s="46" t="s">
        <v>4</v>
      </c>
      <c r="E4" s="40" t="s">
        <v>8</v>
      </c>
      <c r="F4" s="47" t="s">
        <v>9</v>
      </c>
      <c r="G4" s="48"/>
    </row>
    <row r="5" spans="1:7" ht="39.75" customHeight="1" thickBot="1" x14ac:dyDescent="0.3">
      <c r="A5" s="49"/>
      <c r="B5" s="50" t="s">
        <v>5</v>
      </c>
      <c r="C5" s="50" t="s">
        <v>7</v>
      </c>
      <c r="D5" s="50" t="s">
        <v>5</v>
      </c>
      <c r="E5" s="49"/>
      <c r="F5" s="22" t="s">
        <v>4</v>
      </c>
      <c r="G5" s="22" t="s">
        <v>10</v>
      </c>
    </row>
    <row r="6" spans="1:7" s="51" customFormat="1" ht="19.5" customHeight="1" thickBot="1" x14ac:dyDescent="0.3">
      <c r="A6" s="20"/>
      <c r="B6" s="20"/>
      <c r="C6" s="20"/>
      <c r="D6" s="20"/>
      <c r="E6" s="20"/>
      <c r="F6" s="21"/>
      <c r="G6" s="21"/>
    </row>
    <row r="7" spans="1:7" ht="22.5" customHeight="1" thickBot="1" x14ac:dyDescent="0.35">
      <c r="A7" s="5" t="s">
        <v>11</v>
      </c>
      <c r="B7" s="6">
        <f>B9+B10+B12+B13</f>
        <v>10620.960000000001</v>
      </c>
      <c r="C7" s="7">
        <f t="shared" ref="C7:E7" si="0">C9+C10+C12+C13</f>
        <v>960.51800000000003</v>
      </c>
      <c r="D7" s="7">
        <f t="shared" si="0"/>
        <v>10915.61</v>
      </c>
      <c r="E7" s="7">
        <f t="shared" si="0"/>
        <v>954.86000000000013</v>
      </c>
      <c r="F7" s="6">
        <f>D7/B7*100-100</f>
        <v>2.7742313312544269</v>
      </c>
      <c r="G7" s="6">
        <f>E7/C7*100-100</f>
        <v>-0.5890571545770058</v>
      </c>
    </row>
    <row r="8" spans="1:7" ht="19.5" customHeight="1" thickBot="1" x14ac:dyDescent="0.35">
      <c r="A8" s="8" t="s">
        <v>12</v>
      </c>
      <c r="B8" s="9"/>
      <c r="C8" s="9"/>
      <c r="D8" s="9"/>
      <c r="E8" s="9"/>
      <c r="F8" s="9"/>
      <c r="G8" s="10"/>
    </row>
    <row r="9" spans="1:7" ht="24.75" customHeight="1" thickBot="1" x14ac:dyDescent="0.35">
      <c r="A9" s="11" t="s">
        <v>13</v>
      </c>
      <c r="B9" s="12">
        <v>5339.25</v>
      </c>
      <c r="C9" s="12">
        <v>175.768</v>
      </c>
      <c r="D9" s="12">
        <v>4350.5</v>
      </c>
      <c r="E9" s="12">
        <v>143.22</v>
      </c>
      <c r="F9" s="13">
        <f>D9/B9*100-100</f>
        <v>-18.518518518518519</v>
      </c>
      <c r="G9" s="13">
        <f>E9/C9*100-100</f>
        <v>-18.517591370442858</v>
      </c>
    </row>
    <row r="10" spans="1:7" ht="22.5" customHeight="1" x14ac:dyDescent="0.3">
      <c r="A10" s="14" t="s">
        <v>14</v>
      </c>
      <c r="B10" s="15">
        <v>2287.6</v>
      </c>
      <c r="C10" s="15">
        <v>113</v>
      </c>
      <c r="D10" s="15">
        <v>3745.2</v>
      </c>
      <c r="E10" s="15">
        <v>185</v>
      </c>
      <c r="F10" s="16">
        <f>D10/B10*100-100</f>
        <v>63.717433117677928</v>
      </c>
      <c r="G10" s="16">
        <f>E10/C10*100-100</f>
        <v>63.716814159292056</v>
      </c>
    </row>
    <row r="11" spans="1:7" ht="18" customHeight="1" thickBot="1" x14ac:dyDescent="0.35">
      <c r="A11" s="17" t="s">
        <v>15</v>
      </c>
      <c r="B11" s="18"/>
      <c r="C11" s="18"/>
      <c r="D11" s="18"/>
      <c r="E11" s="18"/>
      <c r="F11" s="19"/>
      <c r="G11" s="19"/>
    </row>
    <row r="12" spans="1:7" ht="23.25" customHeight="1" thickBot="1" x14ac:dyDescent="0.35">
      <c r="A12" s="11" t="s">
        <v>16</v>
      </c>
      <c r="B12" s="12">
        <v>787.21</v>
      </c>
      <c r="C12" s="12">
        <v>332.26</v>
      </c>
      <c r="D12" s="12">
        <v>717.81</v>
      </c>
      <c r="E12" s="12">
        <v>302.92</v>
      </c>
      <c r="F12" s="13">
        <f>D12/B12*100-100</f>
        <v>-8.8159449193989019</v>
      </c>
      <c r="G12" s="13">
        <f>E12/C12*100-100</f>
        <v>-8.8304339974718573</v>
      </c>
    </row>
    <row r="13" spans="1:7" ht="23.25" customHeight="1" thickBot="1" x14ac:dyDescent="0.35">
      <c r="A13" s="11" t="s">
        <v>17</v>
      </c>
      <c r="B13" s="12">
        <v>2206.9</v>
      </c>
      <c r="C13" s="12">
        <v>339.49</v>
      </c>
      <c r="D13" s="12">
        <v>2102.1</v>
      </c>
      <c r="E13" s="12">
        <f>323.42+0.3</f>
        <v>323.72000000000003</v>
      </c>
      <c r="F13" s="13">
        <f>D13/B13*100-100</f>
        <v>-4.7487425800897256</v>
      </c>
      <c r="G13" s="13">
        <f>E13/C13*100-100</f>
        <v>-4.6452030987657906</v>
      </c>
    </row>
    <row r="14" spans="1:7" ht="23.25" customHeight="1" thickBot="1" x14ac:dyDescent="0.35">
      <c r="A14" s="1"/>
      <c r="B14" s="2"/>
      <c r="C14" s="2"/>
      <c r="D14" s="2"/>
      <c r="E14" s="2"/>
      <c r="F14" s="2"/>
      <c r="G14" s="2"/>
    </row>
    <row r="15" spans="1:7" ht="23.25" customHeight="1" thickBot="1" x14ac:dyDescent="0.35">
      <c r="A15" s="26" t="s">
        <v>18</v>
      </c>
      <c r="B15" s="27">
        <f>B16+B17</f>
        <v>12436.48</v>
      </c>
      <c r="C15" s="27">
        <f t="shared" ref="C15:E15" si="1">C16+C17</f>
        <v>388.8</v>
      </c>
      <c r="D15" s="27">
        <f t="shared" si="1"/>
        <v>12887.85</v>
      </c>
      <c r="E15" s="27">
        <f t="shared" si="1"/>
        <v>392.57000000000005</v>
      </c>
      <c r="F15" s="25">
        <f t="shared" ref="F15:G17" si="2">D15/B15*100-100</f>
        <v>3.6294031751749714</v>
      </c>
      <c r="G15" s="25">
        <f t="shared" si="2"/>
        <v>0.96965020576132588</v>
      </c>
    </row>
    <row r="16" spans="1:7" ht="23.25" customHeight="1" thickBot="1" x14ac:dyDescent="0.35">
      <c r="A16" s="23" t="s">
        <v>19</v>
      </c>
      <c r="B16" s="24">
        <v>828.88</v>
      </c>
      <c r="C16" s="24">
        <v>8.8800000000000008</v>
      </c>
      <c r="D16" s="24">
        <v>1328.1</v>
      </c>
      <c r="E16" s="24">
        <v>14.22</v>
      </c>
      <c r="F16" s="25">
        <f t="shared" si="2"/>
        <v>60.228259820480645</v>
      </c>
      <c r="G16" s="28">
        <f t="shared" si="2"/>
        <v>60.13513513513513</v>
      </c>
    </row>
    <row r="17" spans="1:7" ht="23.25" customHeight="1" thickBot="1" x14ac:dyDescent="0.35">
      <c r="A17" s="23" t="s">
        <v>20</v>
      </c>
      <c r="B17" s="24">
        <v>11607.6</v>
      </c>
      <c r="C17" s="24">
        <v>379.92</v>
      </c>
      <c r="D17" s="24">
        <v>11559.75</v>
      </c>
      <c r="E17" s="24">
        <v>378.35</v>
      </c>
      <c r="F17" s="29">
        <f t="shared" si="2"/>
        <v>-0.41222991832937339</v>
      </c>
      <c r="G17" s="29">
        <f t="shared" si="2"/>
        <v>-0.41324489366182604</v>
      </c>
    </row>
    <row r="18" spans="1:7" ht="23.25" customHeight="1" thickBot="1" x14ac:dyDescent="0.35">
      <c r="A18" s="1"/>
      <c r="B18" s="2"/>
      <c r="C18" s="2"/>
      <c r="D18" s="2"/>
      <c r="E18" s="2"/>
      <c r="F18" s="2"/>
      <c r="G18" s="2"/>
    </row>
    <row r="19" spans="1:7" ht="23.25" customHeight="1" thickBot="1" x14ac:dyDescent="0.35">
      <c r="A19" s="30" t="s">
        <v>21</v>
      </c>
      <c r="B19" s="31">
        <f>B21+B22+B23</f>
        <v>9990.9</v>
      </c>
      <c r="C19" s="31">
        <f>C21+C22+C23</f>
        <v>774.47</v>
      </c>
      <c r="D19" s="31">
        <f>D21+D22+D23</f>
        <v>10357.48</v>
      </c>
      <c r="E19" s="31">
        <f>E21+E22+E23</f>
        <v>741.53</v>
      </c>
      <c r="F19" s="32">
        <f>D19/B19*100-100</f>
        <v>3.6691389164139423</v>
      </c>
      <c r="G19" s="32">
        <f>E19/C19*100-100</f>
        <v>-4.2532312420106706</v>
      </c>
    </row>
    <row r="20" spans="1:7" ht="23.25" customHeight="1" thickBot="1" x14ac:dyDescent="0.35">
      <c r="A20" s="33" t="s">
        <v>12</v>
      </c>
      <c r="B20" s="34"/>
      <c r="C20" s="34"/>
      <c r="D20" s="34"/>
      <c r="E20" s="34"/>
      <c r="F20" s="34"/>
      <c r="G20" s="35"/>
    </row>
    <row r="21" spans="1:7" ht="23.25" customHeight="1" thickBot="1" x14ac:dyDescent="0.35">
      <c r="A21" s="36" t="s">
        <v>22</v>
      </c>
      <c r="B21" s="37">
        <v>7147.4</v>
      </c>
      <c r="C21" s="37">
        <v>144.09</v>
      </c>
      <c r="D21" s="38">
        <v>7697.3</v>
      </c>
      <c r="E21" s="37">
        <v>155.18</v>
      </c>
      <c r="F21" s="39">
        <f t="shared" ref="F21:G23" si="3">D21/B21*100-100</f>
        <v>7.6937068024736277</v>
      </c>
      <c r="G21" s="39">
        <f t="shared" si="3"/>
        <v>7.6965785273093132</v>
      </c>
    </row>
    <row r="22" spans="1:7" ht="23.25" customHeight="1" thickBot="1" x14ac:dyDescent="0.35">
      <c r="A22" s="36" t="s">
        <v>16</v>
      </c>
      <c r="B22" s="37">
        <v>837.9</v>
      </c>
      <c r="C22" s="37">
        <v>243.73</v>
      </c>
      <c r="D22" s="37">
        <v>744.44</v>
      </c>
      <c r="E22" s="37">
        <v>216.56</v>
      </c>
      <c r="F22" s="39">
        <f t="shared" si="3"/>
        <v>-11.154075665353844</v>
      </c>
      <c r="G22" s="39">
        <f t="shared" si="3"/>
        <v>-11.147581340007378</v>
      </c>
    </row>
    <row r="23" spans="1:7" ht="23.25" customHeight="1" thickBot="1" x14ac:dyDescent="0.35">
      <c r="A23" s="36" t="s">
        <v>23</v>
      </c>
      <c r="B23" s="37">
        <v>2005.6</v>
      </c>
      <c r="C23" s="37">
        <v>386.65</v>
      </c>
      <c r="D23" s="37">
        <v>1915.74</v>
      </c>
      <c r="E23" s="37">
        <f>369.49+0.3</f>
        <v>369.79</v>
      </c>
      <c r="F23" s="39">
        <f t="shared" si="3"/>
        <v>-4.4804547267650463</v>
      </c>
      <c r="G23" s="39">
        <f t="shared" si="3"/>
        <v>-4.3605327815854054</v>
      </c>
    </row>
    <row r="24" spans="1:7" ht="23.25" customHeight="1" thickBot="1" x14ac:dyDescent="0.35">
      <c r="A24" s="1" t="s">
        <v>24</v>
      </c>
      <c r="B24" s="2"/>
      <c r="C24" s="4">
        <f>C19+C15+C7</f>
        <v>2123.788</v>
      </c>
      <c r="D24" s="2"/>
      <c r="E24" s="4">
        <f>E19+E15+E7</f>
        <v>2088.96</v>
      </c>
      <c r="F24" s="2"/>
      <c r="G24" s="2"/>
    </row>
  </sheetData>
  <mergeCells count="14">
    <mergeCell ref="A20:G20"/>
    <mergeCell ref="G10:G11"/>
    <mergeCell ref="A2:A5"/>
    <mergeCell ref="B2:C3"/>
    <mergeCell ref="D2:E3"/>
    <mergeCell ref="F2:G3"/>
    <mergeCell ref="E4:E5"/>
    <mergeCell ref="F4:G4"/>
    <mergeCell ref="B10:B11"/>
    <mergeCell ref="C10:C11"/>
    <mergeCell ref="D10:D11"/>
    <mergeCell ref="E10:E11"/>
    <mergeCell ref="F10:F11"/>
    <mergeCell ref="A8:G8"/>
  </mergeCells>
  <pageMargins left="0.70866141732283472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2022-07-21T10:28:10Z</dcterms:modified>
</cp:coreProperties>
</file>